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026"/>
  <workbookPr/>
  <mc:AlternateContent xmlns:mc="http://schemas.openxmlformats.org/markup-compatibility/2006">
    <mc:Choice Requires="x15">
      <x15ac:absPath xmlns:x15ac="http://schemas.microsoft.com/office/spreadsheetml/2010/11/ac" url="https://d.docs.live.net/e239a5e9f92d9fd9/Documents/03 自治研/ミニHP　長野研究所/エクセル資料ＢＯＸ/"/>
    </mc:Choice>
  </mc:AlternateContent>
  <xr:revisionPtr revIDLastSave="0" documentId="8_{15B4DFD0-DFE3-4F6D-8987-5871DE68073C}" xr6:coauthVersionLast="47" xr6:coauthVersionMax="47" xr10:uidLastSave="{00000000-0000-0000-0000-000000000000}"/>
  <bookViews>
    <workbookView xWindow="22650" yWindow="1260" windowWidth="12195" windowHeight="14610" activeTab="1" xr2:uid="{00000000-000D-0000-FFFF-FFFF00000000}"/>
  </bookViews>
  <sheets>
    <sheet name="Sheet1" sheetId="1" r:id="rId1"/>
    <sheet name="Sheet2" sheetId="2" r:id="rId2"/>
  </sheets>
  <definedNames>
    <definedName name="_xlnm.Print_Area" localSheetId="0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0" i="2" l="1"/>
  <c r="D60" i="2"/>
  <c r="G6" i="2"/>
  <c r="G7" i="2"/>
  <c r="G8" i="2"/>
  <c r="G9" i="2"/>
  <c r="G10" i="2"/>
  <c r="G11" i="2"/>
  <c r="G13" i="2"/>
  <c r="G14" i="2"/>
  <c r="G15" i="2"/>
  <c r="G17" i="2"/>
  <c r="G18" i="2"/>
  <c r="G19" i="2"/>
  <c r="G21" i="2"/>
  <c r="G22" i="2"/>
  <c r="G23" i="2"/>
  <c r="G24" i="2"/>
  <c r="G28" i="2"/>
  <c r="G30" i="2"/>
  <c r="G31" i="2"/>
  <c r="G32" i="2"/>
  <c r="G34" i="2"/>
  <c r="G35" i="2"/>
  <c r="G37" i="2"/>
  <c r="G38" i="2"/>
  <c r="G39" i="2"/>
  <c r="G41" i="2"/>
  <c r="G42" i="2"/>
  <c r="G45" i="2"/>
  <c r="G47" i="2"/>
  <c r="G49" i="2"/>
  <c r="G50" i="2"/>
  <c r="G52" i="2"/>
  <c r="G53" i="2"/>
  <c r="G54" i="2"/>
  <c r="G55" i="2"/>
  <c r="G56" i="2"/>
  <c r="G57" i="2"/>
  <c r="G58" i="2"/>
  <c r="G59" i="2"/>
  <c r="G60" i="2"/>
  <c r="G5" i="2"/>
  <c r="F51" i="2"/>
  <c r="G51" i="2" s="1"/>
  <c r="D51" i="2"/>
  <c r="F46" i="2"/>
  <c r="D46" i="2"/>
  <c r="G46" i="2" s="1"/>
  <c r="F40" i="2"/>
  <c r="D40" i="2"/>
  <c r="F33" i="2"/>
  <c r="D33" i="2"/>
  <c r="G33" i="2" s="1"/>
  <c r="F29" i="2"/>
  <c r="G29" i="2" s="1"/>
  <c r="D29" i="2"/>
  <c r="F25" i="2"/>
  <c r="D25" i="2"/>
  <c r="G25" i="2" s="1"/>
  <c r="F20" i="2"/>
  <c r="D20" i="2"/>
  <c r="F12" i="2"/>
  <c r="D12" i="2"/>
  <c r="D61" i="2" s="1"/>
  <c r="F19" i="1"/>
  <c r="F18" i="1"/>
  <c r="F5" i="1"/>
  <c r="F6" i="1"/>
  <c r="F7" i="1"/>
  <c r="F8" i="1"/>
  <c r="F9" i="1"/>
  <c r="F10" i="1"/>
  <c r="F11" i="1"/>
  <c r="D12" i="1"/>
  <c r="D14" i="1" s="1"/>
  <c r="E12" i="1"/>
  <c r="E14" i="1" s="1"/>
  <c r="C12" i="1"/>
  <c r="C14" i="1" s="1"/>
  <c r="F4" i="1"/>
  <c r="F61" i="2" l="1"/>
  <c r="G61" i="2" s="1"/>
  <c r="F20" i="1"/>
  <c r="G20" i="2"/>
  <c r="G40" i="2"/>
  <c r="G12" i="2"/>
  <c r="F14" i="1"/>
  <c r="F12" i="1"/>
</calcChain>
</file>

<file path=xl/sharedStrings.xml><?xml version="1.0" encoding="utf-8"?>
<sst xmlns="http://schemas.openxmlformats.org/spreadsheetml/2006/main" count="113" uniqueCount="103">
  <si>
    <t>１．配慮事項の整理</t>
    <rPh sb="2" eb="4">
      <t>ハイリョ</t>
    </rPh>
    <rPh sb="4" eb="6">
      <t>ジコウ</t>
    </rPh>
    <rPh sb="7" eb="9">
      <t>セイリ</t>
    </rPh>
    <phoneticPr fontId="2"/>
  </si>
  <si>
    <t>２．評価方法の検討</t>
    <rPh sb="2" eb="4">
      <t>ヒョウカ</t>
    </rPh>
    <rPh sb="4" eb="6">
      <t>ホウホウ</t>
    </rPh>
    <rPh sb="7" eb="9">
      <t>ケントウ</t>
    </rPh>
    <phoneticPr fontId="2"/>
  </si>
  <si>
    <t>３．3V-DRデータ作成</t>
    <rPh sb="10" eb="12">
      <t>サクセイ</t>
    </rPh>
    <phoneticPr fontId="2"/>
  </si>
  <si>
    <t>４．予測評価</t>
    <rPh sb="2" eb="4">
      <t>ヨソク</t>
    </rPh>
    <rPh sb="4" eb="6">
      <t>ヒョウカ</t>
    </rPh>
    <phoneticPr fontId="2"/>
  </si>
  <si>
    <t>５．評価書案の作成</t>
    <rPh sb="2" eb="5">
      <t>ヒョウカショ</t>
    </rPh>
    <rPh sb="5" eb="6">
      <t>アン</t>
    </rPh>
    <rPh sb="7" eb="9">
      <t>サクセイ</t>
    </rPh>
    <phoneticPr fontId="2"/>
  </si>
  <si>
    <t>６．説明会等への対応</t>
    <rPh sb="2" eb="5">
      <t>セツメイカイ</t>
    </rPh>
    <rPh sb="5" eb="6">
      <t>トウ</t>
    </rPh>
    <rPh sb="8" eb="10">
      <t>タイオウ</t>
    </rPh>
    <phoneticPr fontId="2"/>
  </si>
  <si>
    <t>７．意見対応協議</t>
    <rPh sb="2" eb="4">
      <t>イケン</t>
    </rPh>
    <rPh sb="4" eb="6">
      <t>タイオウ</t>
    </rPh>
    <rPh sb="6" eb="8">
      <t>キョウギ</t>
    </rPh>
    <phoneticPr fontId="2"/>
  </si>
  <si>
    <t>主任</t>
    <rPh sb="0" eb="2">
      <t>シュニン</t>
    </rPh>
    <phoneticPr fontId="2"/>
  </si>
  <si>
    <t>技術員</t>
    <rPh sb="0" eb="3">
      <t>ギジュツイン</t>
    </rPh>
    <phoneticPr fontId="2"/>
  </si>
  <si>
    <t>技術補</t>
    <rPh sb="0" eb="2">
      <t>ギジュツ</t>
    </rPh>
    <rPh sb="2" eb="3">
      <t>ホ</t>
    </rPh>
    <phoneticPr fontId="2"/>
  </si>
  <si>
    <t>日数計</t>
    <rPh sb="0" eb="2">
      <t>ニッスウ</t>
    </rPh>
    <rPh sb="2" eb="3">
      <t>ケイ</t>
    </rPh>
    <phoneticPr fontId="2"/>
  </si>
  <si>
    <t>単価</t>
    <rPh sb="0" eb="2">
      <t>タンカ</t>
    </rPh>
    <phoneticPr fontId="2"/>
  </si>
  <si>
    <t>計</t>
    <rPh sb="0" eb="1">
      <t>ケイ</t>
    </rPh>
    <phoneticPr fontId="2"/>
  </si>
  <si>
    <t>日数</t>
    <rPh sb="0" eb="2">
      <t>ニッスウ</t>
    </rPh>
    <phoneticPr fontId="2"/>
  </si>
  <si>
    <t>-</t>
    <phoneticPr fontId="2"/>
  </si>
  <si>
    <t>回数</t>
    <rPh sb="0" eb="2">
      <t>カイスウ</t>
    </rPh>
    <phoneticPr fontId="2"/>
  </si>
  <si>
    <t>金額</t>
    <rPh sb="0" eb="2">
      <t>キンガク</t>
    </rPh>
    <phoneticPr fontId="2"/>
  </si>
  <si>
    <t>打合せ</t>
    <rPh sb="0" eb="2">
      <t>ウチアワ</t>
    </rPh>
    <phoneticPr fontId="2"/>
  </si>
  <si>
    <t>説明会対応</t>
    <rPh sb="0" eb="3">
      <t>セツメイカイ</t>
    </rPh>
    <rPh sb="3" eb="5">
      <t>タイオウ</t>
    </rPh>
    <phoneticPr fontId="2"/>
  </si>
  <si>
    <t>人員</t>
    <rPh sb="0" eb="2">
      <t>ジンイン</t>
    </rPh>
    <phoneticPr fontId="2"/>
  </si>
  <si>
    <t>交通費内訳（信濃大町～枚方）</t>
    <rPh sb="0" eb="3">
      <t>コウツウヒ</t>
    </rPh>
    <rPh sb="3" eb="5">
      <t>ウチワケ</t>
    </rPh>
    <rPh sb="6" eb="10">
      <t>シナノオオマチ</t>
    </rPh>
    <rPh sb="11" eb="13">
      <t>ヒラカタ</t>
    </rPh>
    <phoneticPr fontId="2"/>
  </si>
  <si>
    <t>人件費内訳</t>
    <rPh sb="0" eb="3">
      <t>ジンケンヒ</t>
    </rPh>
    <rPh sb="3" eb="5">
      <t>ウチワケ</t>
    </rPh>
    <phoneticPr fontId="2"/>
  </si>
  <si>
    <t>８．評価書とりまとめ</t>
    <rPh sb="2" eb="5">
      <t>ヒョウカショ</t>
    </rPh>
    <phoneticPr fontId="2"/>
  </si>
  <si>
    <t>4～6</t>
    <phoneticPr fontId="2"/>
  </si>
  <si>
    <t>4～11</t>
    <phoneticPr fontId="2"/>
  </si>
  <si>
    <t>前計</t>
    <rPh sb="0" eb="1">
      <t>ゼン</t>
    </rPh>
    <rPh sb="1" eb="2">
      <t>ケイ</t>
    </rPh>
    <phoneticPr fontId="2"/>
  </si>
  <si>
    <t>日</t>
    <rPh sb="0" eb="1">
      <t>ニチ</t>
    </rPh>
    <phoneticPr fontId="2"/>
  </si>
  <si>
    <t>アクセス件数</t>
    <rPh sb="4" eb="6">
      <t>ケンスウ</t>
    </rPh>
    <phoneticPr fontId="2"/>
  </si>
  <si>
    <t>平均</t>
    <rPh sb="0" eb="2">
      <t>ヘイキン</t>
    </rPh>
    <phoneticPr fontId="2"/>
  </si>
  <si>
    <t>検定　件数</t>
    <rPh sb="0" eb="2">
      <t>ケンテイ</t>
    </rPh>
    <rPh sb="3" eb="5">
      <t>ケンスウ</t>
    </rPh>
    <phoneticPr fontId="2"/>
  </si>
  <si>
    <t>検定　平均</t>
    <rPh sb="0" eb="2">
      <t>ケンテイ</t>
    </rPh>
    <rPh sb="3" eb="5">
      <t>ヘイキン</t>
    </rPh>
    <phoneticPr fontId="2"/>
  </si>
  <si>
    <t>入門</t>
    <rPh sb="0" eb="2">
      <t>ニュウモン</t>
    </rPh>
    <phoneticPr fontId="2"/>
  </si>
  <si>
    <t>挑戦</t>
    <rPh sb="0" eb="2">
      <t>チョウセン</t>
    </rPh>
    <phoneticPr fontId="2"/>
  </si>
  <si>
    <t>生活</t>
    <rPh sb="0" eb="2">
      <t>セイカツ</t>
    </rPh>
    <phoneticPr fontId="2"/>
  </si>
  <si>
    <t>自然</t>
    <rPh sb="0" eb="2">
      <t>シゼン</t>
    </rPh>
    <phoneticPr fontId="2"/>
  </si>
  <si>
    <t>検定　小計</t>
    <rPh sb="0" eb="2">
      <t>ケンテイ</t>
    </rPh>
    <rPh sb="3" eb="5">
      <t>ショウケイ</t>
    </rPh>
    <phoneticPr fontId="2"/>
  </si>
  <si>
    <t>計</t>
    <rPh sb="0" eb="1">
      <t>ケイ</t>
    </rPh>
    <phoneticPr fontId="2"/>
  </si>
  <si>
    <t>北海道</t>
  </si>
  <si>
    <t>東北</t>
    <rPh sb="0" eb="2">
      <t>トウホク</t>
    </rPh>
    <phoneticPr fontId="2"/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</si>
  <si>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</si>
  <si>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</si>
  <si>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</si>
  <si>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</si>
  <si>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</si>
  <si>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</si>
  <si>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</si>
  <si>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</si>
  <si>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</si>
  <si>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</si>
  <si>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</si>
  <si>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</si>
  <si>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</si>
  <si>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</si>
  <si>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</si>
  <si>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</si>
  <si>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</si>
  <si>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</si>
  <si>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</si>
  <si>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</si>
  <si>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</si>
  <si>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</si>
  <si>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</si>
  <si>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</si>
  <si>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</si>
  <si>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</si>
  <si>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</si>
  <si>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</si>
  <si>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</si>
  <si>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</si>
  <si>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</si>
  <si>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</si>
  <si>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</si>
  <si>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</si>
  <si>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</si>
  <si>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</si>
  <si>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</si>
  <si>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</si>
  <si>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</si>
  <si>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</si>
  <si>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</si>
  <si>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</si>
  <si>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</si>
  <si>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</si>
  <si>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関東</t>
    <rPh sb="0" eb="2">
      <t>カントウ</t>
    </rPh>
    <phoneticPr fontId="2"/>
  </si>
  <si>
    <t>中部</t>
    <rPh sb="0" eb="2">
      <t>チュウブ</t>
    </rPh>
    <phoneticPr fontId="2"/>
  </si>
  <si>
    <t>北陸</t>
    <rPh sb="0" eb="2">
      <t>ホクリク</t>
    </rPh>
    <phoneticPr fontId="2"/>
  </si>
  <si>
    <t>東海</t>
    <rPh sb="0" eb="2">
      <t>トウカイ</t>
    </rPh>
    <phoneticPr fontId="2"/>
  </si>
  <si>
    <t>関西</t>
    <rPh sb="0" eb="2">
      <t>カンサイ</t>
    </rPh>
    <phoneticPr fontId="2"/>
  </si>
  <si>
    <t>中国</t>
    <rPh sb="0" eb="2">
      <t>チュウゴク</t>
    </rPh>
    <phoneticPr fontId="2"/>
  </si>
  <si>
    <t>四国</t>
    <rPh sb="0" eb="2">
      <t>シコク</t>
    </rPh>
    <phoneticPr fontId="2"/>
  </si>
  <si>
    <t>九州／沖縄</t>
    <rPh sb="0" eb="2">
      <t>キュウシュウ</t>
    </rPh>
    <rPh sb="3" eb="5">
      <t>オキナワ</t>
    </rPh>
    <phoneticPr fontId="2"/>
  </si>
  <si>
    <t>基数</t>
    <rPh sb="0" eb="2">
      <t>キスウ</t>
    </rPh>
    <phoneticPr fontId="2"/>
  </si>
  <si>
    <t>（小計）</t>
    <rPh sb="1" eb="3">
      <t>ショウケイ</t>
    </rPh>
    <phoneticPr fontId="2"/>
  </si>
  <si>
    <t>岐阜県</t>
    <phoneticPr fontId="2"/>
  </si>
  <si>
    <t>山口県</t>
    <phoneticPr fontId="2"/>
  </si>
  <si>
    <t>合計</t>
    <rPh sb="0" eb="1">
      <t>ゴウ</t>
    </rPh>
    <rPh sb="1" eb="2">
      <t>ケイ</t>
    </rPh>
    <phoneticPr fontId="2"/>
  </si>
  <si>
    <t>kW</t>
    <phoneticPr fontId="2"/>
  </si>
  <si>
    <t>設備容量</t>
    <rPh sb="0" eb="2">
      <t>セツビ</t>
    </rPh>
    <rPh sb="2" eb="4">
      <t>ヨウリョウ</t>
    </rPh>
    <phoneticPr fontId="2"/>
  </si>
  <si>
    <t>順位</t>
    <rPh sb="0" eb="2">
      <t>ジュンイ</t>
    </rPh>
    <phoneticPr fontId="2"/>
  </si>
  <si>
    <t>１基当り発電量</t>
    <rPh sb="1" eb="2">
      <t>キ</t>
    </rPh>
    <rPh sb="2" eb="3">
      <t>アタ</t>
    </rPh>
    <rPh sb="4" eb="6">
      <t>ハツデン</t>
    </rPh>
    <rPh sb="6" eb="7">
      <t>リョウ</t>
    </rPh>
    <phoneticPr fontId="2"/>
  </si>
  <si>
    <t>表１：日本における地方別風力発電導入量</t>
    <rPh sb="0" eb="1">
      <t>ヒョウ</t>
    </rPh>
    <rPh sb="3" eb="5">
      <t>ニホン</t>
    </rPh>
    <rPh sb="9" eb="11">
      <t>チホウ</t>
    </rPh>
    <rPh sb="11" eb="12">
      <t>ベツ</t>
    </rPh>
    <rPh sb="12" eb="14">
      <t>フウリョク</t>
    </rPh>
    <rPh sb="14" eb="16">
      <t>ハツデン</t>
    </rPh>
    <rPh sb="16" eb="18">
      <t>ドウニュウ</t>
    </rPh>
    <rPh sb="18" eb="19">
      <t>リョウ</t>
    </rPh>
    <phoneticPr fontId="2"/>
  </si>
  <si>
    <t>出所：国立研究開発法人新エネルギー・産業技術総合開発
         機構 資料（2018年3月末時点）より傘木作成</t>
    <rPh sb="0" eb="2">
      <t>シュッショ</t>
    </rPh>
    <rPh sb="3" eb="5">
      <t>コクリツ</t>
    </rPh>
    <rPh sb="5" eb="7">
      <t>ケンキュウ</t>
    </rPh>
    <rPh sb="7" eb="9">
      <t>カイハツ</t>
    </rPh>
    <rPh sb="9" eb="11">
      <t>ホウジン</t>
    </rPh>
    <rPh sb="11" eb="12">
      <t>シン</t>
    </rPh>
    <rPh sb="18" eb="20">
      <t>サンギョウ</t>
    </rPh>
    <rPh sb="20" eb="22">
      <t>ギジュツ</t>
    </rPh>
    <rPh sb="22" eb="24">
      <t>ソウゴウ</t>
    </rPh>
    <rPh sb="24" eb="26">
      <t>カイハツ</t>
    </rPh>
    <rPh sb="36" eb="38">
      <t>キコウ</t>
    </rPh>
    <rPh sb="39" eb="41">
      <t>シリョウ</t>
    </rPh>
    <rPh sb="46" eb="47">
      <t>ネン</t>
    </rPh>
    <rPh sb="48" eb="49">
      <t>ガツ</t>
    </rPh>
    <rPh sb="49" eb="50">
      <t>マツ</t>
    </rPh>
    <rPh sb="50" eb="52">
      <t>ジテン</t>
    </rPh>
    <rPh sb="55" eb="57">
      <t>カサギ</t>
    </rPh>
    <rPh sb="57" eb="59">
      <t>サクセイ</t>
    </rPh>
    <phoneticPr fontId="2"/>
  </si>
  <si>
    <t>　　　　　導入量
都道府県</t>
    <rPh sb="5" eb="7">
      <t>ドウニュウ</t>
    </rPh>
    <rPh sb="7" eb="8">
      <t>リョウ</t>
    </rPh>
    <rPh sb="9" eb="13">
      <t>トドウフケン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</si>
</sst>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.0_ "/>
  </numFmts>
  <fonts count="4" x14ac:knownFonts="1">
    <font>
      <sz val="11"/>
      <color theme="1"/>
      <name val="ＭＳ Ｐゴシック"/>
      <charset val="134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176" fontId="0" fillId="0" borderId="0" xfId="0" applyNumberFormat="1" applyAlignment="1">
      <alignment vertical="center"/>
    </xf>
    <xf numFmtId="176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left" vertical="center"/>
    </xf>
    <xf numFmtId="176" fontId="1" fillId="0" borderId="0" xfId="0" applyNumberFormat="1" applyFont="1" applyAlignment="1">
      <alignment horizontal="left" vertical="center"/>
    </xf>
    <xf numFmtId="176" fontId="0" fillId="0" borderId="1" xfId="0" applyNumberForma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left" vertical="center"/>
    </xf>
    <xf numFmtId="176" fontId="0" fillId="0" borderId="1" xfId="0" applyNumberFormat="1" applyBorder="1" applyAlignment="1">
      <alignment horizontal="right" vertical="center"/>
    </xf>
    <xf numFmtId="176" fontId="1" fillId="0" borderId="1" xfId="0" applyNumberFormat="1" applyFont="1" applyBorder="1" applyAlignment="1">
      <alignment horizontal="right" vertical="center"/>
    </xf>
    <xf numFmtId="176" fontId="0" fillId="0" borderId="1" xfId="0" applyNumberFormat="1" applyBorder="1" applyAlignment="1">
      <alignment vertical="center"/>
    </xf>
    <xf numFmtId="176" fontId="1" fillId="0" borderId="0" xfId="0" applyNumberFormat="1" applyFont="1" applyAlignment="1">
      <alignment vertical="center"/>
    </xf>
    <xf numFmtId="176" fontId="1" fillId="0" borderId="0" xfId="0" applyNumberFormat="1" applyFont="1" applyAlignment="1">
      <alignment horizontal="center" vertical="center"/>
    </xf>
    <xf numFmtId="176" fontId="1" fillId="0" borderId="0" xfId="0" applyNumberFormat="1" applyFont="1" applyBorder="1" applyAlignment="1">
      <alignment horizontal="center" vertical="center"/>
    </xf>
    <xf numFmtId="176" fontId="0" fillId="0" borderId="0" xfId="0" applyNumberFormat="1" applyBorder="1" applyAlignment="1">
      <alignment horizontal="right" vertical="center"/>
    </xf>
    <xf numFmtId="176" fontId="1" fillId="0" borderId="0" xfId="0" applyNumberFormat="1" applyFont="1" applyBorder="1" applyAlignment="1">
      <alignment horizontal="right" vertical="center"/>
    </xf>
    <xf numFmtId="176" fontId="0" fillId="0" borderId="0" xfId="0" applyNumberFormat="1" applyBorder="1" applyAlignment="1">
      <alignment vertical="center"/>
    </xf>
    <xf numFmtId="176" fontId="1" fillId="0" borderId="0" xfId="0" applyNumberFormat="1" applyFont="1" applyAlignment="1">
      <alignment horizontal="right" vertical="center"/>
    </xf>
    <xf numFmtId="176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177" fontId="0" fillId="0" borderId="0" xfId="0" applyNumberForma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177" fontId="0" fillId="0" borderId="1" xfId="0" applyNumberForma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176" fontId="1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7" fontId="1" fillId="0" borderId="1" xfId="0" applyNumberFormat="1" applyFont="1" applyBorder="1" applyAlignment="1">
      <alignment horizontal="center" vertical="center" wrapText="1"/>
    </xf>
    <xf numFmtId="177" fontId="0" fillId="0" borderId="1" xfId="0" applyNumberForma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0" fillId="0" borderId="2" xfId="0" applyBorder="1" applyAlignment="1">
      <alignment horizontal="left" vertical="center"/>
    </xf>
    <xf numFmtId="0" fontId="3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1" fillId="0" borderId="1" xfId="0" applyFont="1" applyBorder="1" applyAlignment="1">
      <alignment horizontal="right" vertical="center"/>
    </xf>
    <xf numFmtId="0" fontId="0" fillId="0" borderId="1" xfId="0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L20"/>
  <sheetViews>
    <sheetView workbookViewId="0">
      <selection activeCell="J3" sqref="J3"/>
    </sheetView>
  </sheetViews>
  <sheetFormatPr defaultColWidth="9" defaultRowHeight="13.5" x14ac:dyDescent="0.15"/>
  <cols>
    <col min="1" max="1" width="1.125" style="1" customWidth="1"/>
    <col min="2" max="2" width="18.875" style="3" customWidth="1"/>
    <col min="3" max="7" width="9.625" style="1" customWidth="1"/>
    <col min="8" max="8" width="11.75" style="1" customWidth="1"/>
    <col min="9" max="9" width="8.875" style="1" customWidth="1"/>
    <col min="10" max="10" width="9" style="1" customWidth="1"/>
    <col min="11" max="11" width="9.5" style="1" customWidth="1"/>
    <col min="12" max="12" width="9.25" style="1" customWidth="1"/>
    <col min="13" max="16384" width="9" style="1"/>
  </cols>
  <sheetData>
    <row r="2" spans="2:12" x14ac:dyDescent="0.15">
      <c r="B2" s="4" t="s">
        <v>21</v>
      </c>
      <c r="I2" s="12" t="s">
        <v>25</v>
      </c>
      <c r="J2" s="12" t="s">
        <v>23</v>
      </c>
      <c r="K2" s="12" t="s">
        <v>24</v>
      </c>
      <c r="L2" s="12" t="s">
        <v>36</v>
      </c>
    </row>
    <row r="3" spans="2:12" s="2" customFormat="1" x14ac:dyDescent="0.15">
      <c r="B3" s="5"/>
      <c r="C3" s="6" t="s">
        <v>7</v>
      </c>
      <c r="D3" s="6" t="s">
        <v>8</v>
      </c>
      <c r="E3" s="6" t="s">
        <v>9</v>
      </c>
      <c r="F3" s="6" t="s">
        <v>13</v>
      </c>
      <c r="G3" s="13"/>
      <c r="H3" s="12" t="s">
        <v>26</v>
      </c>
      <c r="I3" s="18">
        <v>2435</v>
      </c>
    </row>
    <row r="4" spans="2:12" x14ac:dyDescent="0.15">
      <c r="B4" s="7" t="s">
        <v>0</v>
      </c>
      <c r="C4" s="8">
        <v>2</v>
      </c>
      <c r="D4" s="8">
        <v>2</v>
      </c>
      <c r="E4" s="8">
        <v>1</v>
      </c>
      <c r="F4" s="8">
        <f>SUM(C4:E4)</f>
        <v>5</v>
      </c>
      <c r="G4" s="14"/>
      <c r="H4" s="11" t="s">
        <v>27</v>
      </c>
      <c r="I4" s="18">
        <v>63560</v>
      </c>
    </row>
    <row r="5" spans="2:12" x14ac:dyDescent="0.15">
      <c r="B5" s="7" t="s">
        <v>1</v>
      </c>
      <c r="C5" s="8">
        <v>1</v>
      </c>
      <c r="D5" s="8">
        <v>1</v>
      </c>
      <c r="E5" s="8">
        <v>1</v>
      </c>
      <c r="F5" s="8">
        <f t="shared" ref="F5:F12" si="0">SUM(C5:E5)</f>
        <v>3</v>
      </c>
      <c r="G5" s="14"/>
      <c r="H5" s="11" t="s">
        <v>28</v>
      </c>
      <c r="I5" s="18">
        <v>26.2</v>
      </c>
    </row>
    <row r="6" spans="2:12" x14ac:dyDescent="0.15">
      <c r="B6" s="7" t="s">
        <v>2</v>
      </c>
      <c r="C6" s="8">
        <v>1</v>
      </c>
      <c r="D6" s="8">
        <v>12</v>
      </c>
      <c r="E6" s="8">
        <v>6</v>
      </c>
      <c r="F6" s="8">
        <f t="shared" si="0"/>
        <v>19</v>
      </c>
      <c r="G6" s="14"/>
      <c r="H6" s="11" t="s">
        <v>29</v>
      </c>
      <c r="I6" s="18">
        <v>4973</v>
      </c>
    </row>
    <row r="7" spans="2:12" x14ac:dyDescent="0.15">
      <c r="B7" s="7" t="s">
        <v>3</v>
      </c>
      <c r="C7" s="8">
        <v>4</v>
      </c>
      <c r="D7" s="8">
        <v>2</v>
      </c>
      <c r="E7" s="8">
        <v>2</v>
      </c>
      <c r="F7" s="8">
        <f t="shared" si="0"/>
        <v>8</v>
      </c>
      <c r="G7" s="14"/>
      <c r="H7" s="11" t="s">
        <v>30</v>
      </c>
      <c r="I7" s="18">
        <v>2</v>
      </c>
    </row>
    <row r="8" spans="2:12" x14ac:dyDescent="0.15">
      <c r="B8" s="7" t="s">
        <v>4</v>
      </c>
      <c r="C8" s="8">
        <v>4</v>
      </c>
      <c r="D8" s="8">
        <v>4</v>
      </c>
      <c r="E8" s="8">
        <v>4</v>
      </c>
      <c r="F8" s="8">
        <f t="shared" si="0"/>
        <v>12</v>
      </c>
      <c r="G8" s="14"/>
      <c r="H8" s="17" t="s">
        <v>31</v>
      </c>
      <c r="I8" s="18">
        <v>1048</v>
      </c>
    </row>
    <row r="9" spans="2:12" x14ac:dyDescent="0.15">
      <c r="B9" s="7" t="s">
        <v>5</v>
      </c>
      <c r="C9" s="8">
        <v>3</v>
      </c>
      <c r="D9" s="8">
        <v>4</v>
      </c>
      <c r="E9" s="8">
        <v>2</v>
      </c>
      <c r="F9" s="8">
        <f t="shared" si="0"/>
        <v>9</v>
      </c>
      <c r="G9" s="14"/>
      <c r="H9" s="17" t="s">
        <v>32</v>
      </c>
      <c r="I9" s="18">
        <v>411</v>
      </c>
    </row>
    <row r="10" spans="2:12" x14ac:dyDescent="0.15">
      <c r="B10" s="7" t="s">
        <v>6</v>
      </c>
      <c r="C10" s="8">
        <v>3</v>
      </c>
      <c r="D10" s="8">
        <v>4</v>
      </c>
      <c r="E10" s="8">
        <v>2</v>
      </c>
      <c r="F10" s="8">
        <f t="shared" si="0"/>
        <v>9</v>
      </c>
      <c r="G10" s="14"/>
      <c r="H10" s="17" t="s">
        <v>33</v>
      </c>
      <c r="I10" s="18">
        <v>222</v>
      </c>
    </row>
    <row r="11" spans="2:12" x14ac:dyDescent="0.15">
      <c r="B11" s="7" t="s">
        <v>22</v>
      </c>
      <c r="C11" s="8">
        <v>2</v>
      </c>
      <c r="D11" s="8">
        <v>4</v>
      </c>
      <c r="E11" s="8">
        <v>2</v>
      </c>
      <c r="F11" s="8">
        <f t="shared" si="0"/>
        <v>8</v>
      </c>
      <c r="G11" s="14"/>
      <c r="H11" s="17" t="s">
        <v>34</v>
      </c>
      <c r="I11" s="18">
        <v>229</v>
      </c>
    </row>
    <row r="12" spans="2:12" x14ac:dyDescent="0.15">
      <c r="B12" s="9" t="s">
        <v>10</v>
      </c>
      <c r="C12" s="8">
        <f>SUM(C4:C11)</f>
        <v>20</v>
      </c>
      <c r="D12" s="8">
        <f t="shared" ref="D12:E12" si="1">SUM(D4:D11)</f>
        <v>33</v>
      </c>
      <c r="E12" s="8">
        <f t="shared" si="1"/>
        <v>20</v>
      </c>
      <c r="F12" s="8">
        <f t="shared" si="0"/>
        <v>73</v>
      </c>
      <c r="G12" s="14"/>
      <c r="H12" s="11" t="s">
        <v>35</v>
      </c>
      <c r="I12" s="18">
        <v>1910</v>
      </c>
    </row>
    <row r="13" spans="2:12" x14ac:dyDescent="0.15">
      <c r="B13" s="9" t="s">
        <v>11</v>
      </c>
      <c r="C13" s="8">
        <v>35000</v>
      </c>
      <c r="D13" s="8">
        <v>25000</v>
      </c>
      <c r="E13" s="8">
        <v>15000</v>
      </c>
      <c r="F13" s="9" t="s">
        <v>14</v>
      </c>
      <c r="G13" s="15"/>
      <c r="I13" s="18"/>
    </row>
    <row r="14" spans="2:12" x14ac:dyDescent="0.15">
      <c r="B14" s="9" t="s">
        <v>12</v>
      </c>
      <c r="C14" s="10">
        <f>C12*C13</f>
        <v>700000</v>
      </c>
      <c r="D14" s="10">
        <f t="shared" ref="D14:E14" si="2">D12*D13</f>
        <v>825000</v>
      </c>
      <c r="E14" s="10">
        <f t="shared" si="2"/>
        <v>300000</v>
      </c>
      <c r="F14" s="8">
        <f>SUM(C14:E14)</f>
        <v>1825000</v>
      </c>
      <c r="G14" s="14"/>
    </row>
    <row r="16" spans="2:12" x14ac:dyDescent="0.15">
      <c r="B16" s="4" t="s">
        <v>20</v>
      </c>
    </row>
    <row r="17" spans="2:7" s="2" customFormat="1" x14ac:dyDescent="0.15">
      <c r="B17" s="5"/>
      <c r="C17" s="6" t="s">
        <v>15</v>
      </c>
      <c r="D17" s="6" t="s">
        <v>19</v>
      </c>
      <c r="E17" s="6" t="s">
        <v>11</v>
      </c>
      <c r="F17" s="6" t="s">
        <v>16</v>
      </c>
      <c r="G17" s="13"/>
    </row>
    <row r="18" spans="2:7" x14ac:dyDescent="0.15">
      <c r="B18" s="7" t="s">
        <v>17</v>
      </c>
      <c r="C18" s="8">
        <v>5</v>
      </c>
      <c r="D18" s="8">
        <v>2</v>
      </c>
      <c r="E18" s="8">
        <v>28000</v>
      </c>
      <c r="F18" s="8">
        <f>C18*D18*E18</f>
        <v>280000</v>
      </c>
      <c r="G18" s="14"/>
    </row>
    <row r="19" spans="2:7" x14ac:dyDescent="0.15">
      <c r="B19" s="7" t="s">
        <v>18</v>
      </c>
      <c r="C19" s="8">
        <v>2</v>
      </c>
      <c r="D19" s="8">
        <v>2</v>
      </c>
      <c r="E19" s="8">
        <v>28000</v>
      </c>
      <c r="F19" s="8">
        <f>C19*D19*E19</f>
        <v>112000</v>
      </c>
      <c r="G19" s="14"/>
    </row>
    <row r="20" spans="2:7" x14ac:dyDescent="0.15">
      <c r="B20" s="9" t="s">
        <v>12</v>
      </c>
      <c r="C20" s="10"/>
      <c r="D20" s="10"/>
      <c r="E20" s="10"/>
      <c r="F20" s="10">
        <f>SUM(F18:F19)</f>
        <v>392000</v>
      </c>
      <c r="G20" s="16"/>
    </row>
  </sheetData>
  <phoneticPr fontId="2"/>
  <pageMargins left="0.69930555555555596" right="0.69930555555555596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G62"/>
  <sheetViews>
    <sheetView tabSelected="1" workbookViewId="0">
      <selection activeCell="K11" sqref="K11"/>
    </sheetView>
  </sheetViews>
  <sheetFormatPr defaultColWidth="9" defaultRowHeight="13.5" x14ac:dyDescent="0.15"/>
  <cols>
    <col min="1" max="1" width="0.75" style="19" customWidth="1"/>
    <col min="2" max="2" width="2.875" style="19" customWidth="1"/>
    <col min="3" max="3" width="11.125" style="21" customWidth="1"/>
    <col min="4" max="4" width="10.125" style="1" customWidth="1"/>
    <col min="5" max="5" width="4.375" style="19" customWidth="1"/>
    <col min="6" max="6" width="5.875" style="1" customWidth="1"/>
    <col min="7" max="7" width="8.5" style="22" customWidth="1"/>
    <col min="8" max="8" width="0.75" style="19" customWidth="1"/>
    <col min="9" max="16384" width="9" style="19"/>
  </cols>
  <sheetData>
    <row r="1" spans="2:7" ht="11.25" customHeight="1" x14ac:dyDescent="0.15"/>
    <row r="2" spans="2:7" ht="15" customHeight="1" x14ac:dyDescent="0.15">
      <c r="B2" s="20" t="s">
        <v>100</v>
      </c>
    </row>
    <row r="3" spans="2:7" s="21" customFormat="1" ht="15" customHeight="1" x14ac:dyDescent="0.15">
      <c r="B3" s="32" t="s">
        <v>102</v>
      </c>
      <c r="C3" s="33"/>
      <c r="D3" s="28" t="s">
        <v>97</v>
      </c>
      <c r="E3" s="29"/>
      <c r="F3" s="28" t="s">
        <v>91</v>
      </c>
      <c r="G3" s="30" t="s">
        <v>99</v>
      </c>
    </row>
    <row r="4" spans="2:7" s="21" customFormat="1" ht="15" customHeight="1" x14ac:dyDescent="0.15">
      <c r="B4" s="33"/>
      <c r="C4" s="33"/>
      <c r="D4" s="6" t="s">
        <v>96</v>
      </c>
      <c r="E4" s="23" t="s">
        <v>98</v>
      </c>
      <c r="F4" s="29"/>
      <c r="G4" s="31"/>
    </row>
    <row r="5" spans="2:7" ht="15" customHeight="1" x14ac:dyDescent="0.15">
      <c r="B5" s="29" t="s">
        <v>37</v>
      </c>
      <c r="C5" s="29"/>
      <c r="D5" s="8">
        <v>358745</v>
      </c>
      <c r="E5" s="24">
        <v>3</v>
      </c>
      <c r="F5" s="8">
        <v>304</v>
      </c>
      <c r="G5" s="25">
        <f>D5/F5</f>
        <v>1180.0822368421052</v>
      </c>
    </row>
    <row r="6" spans="2:7" ht="15" customHeight="1" x14ac:dyDescent="0.15">
      <c r="B6" s="36" t="s">
        <v>38</v>
      </c>
      <c r="C6" s="26" t="s">
        <v>39</v>
      </c>
      <c r="D6" s="8">
        <v>417463</v>
      </c>
      <c r="E6" s="24">
        <v>1</v>
      </c>
      <c r="F6" s="8">
        <v>253</v>
      </c>
      <c r="G6" s="25">
        <f t="shared" ref="G6:G61" si="0">D6/F6</f>
        <v>1650.0513833992095</v>
      </c>
    </row>
    <row r="7" spans="2:7" ht="15" customHeight="1" x14ac:dyDescent="0.15">
      <c r="B7" s="37"/>
      <c r="C7" s="26" t="s">
        <v>40</v>
      </c>
      <c r="D7" s="8">
        <v>92380</v>
      </c>
      <c r="E7" s="24">
        <v>15</v>
      </c>
      <c r="F7" s="8">
        <v>72</v>
      </c>
      <c r="G7" s="25">
        <f t="shared" si="0"/>
        <v>1283.0555555555557</v>
      </c>
    </row>
    <row r="8" spans="2:7" ht="15" customHeight="1" x14ac:dyDescent="0.15">
      <c r="B8" s="37"/>
      <c r="C8" s="26" t="s">
        <v>41</v>
      </c>
      <c r="D8" s="8">
        <v>7480</v>
      </c>
      <c r="E8" s="24">
        <v>32</v>
      </c>
      <c r="F8" s="8">
        <v>4</v>
      </c>
      <c r="G8" s="25">
        <f t="shared" si="0"/>
        <v>1870</v>
      </c>
    </row>
    <row r="9" spans="2:7" ht="15" customHeight="1" x14ac:dyDescent="0.15">
      <c r="B9" s="37"/>
      <c r="C9" s="26" t="s">
        <v>42</v>
      </c>
      <c r="D9" s="8">
        <v>370934</v>
      </c>
      <c r="E9" s="24">
        <v>2</v>
      </c>
      <c r="F9" s="8">
        <v>210</v>
      </c>
      <c r="G9" s="25">
        <f t="shared" si="0"/>
        <v>1766.3523809523811</v>
      </c>
    </row>
    <row r="10" spans="2:7" ht="15" customHeight="1" x14ac:dyDescent="0.15">
      <c r="B10" s="37"/>
      <c r="C10" s="26" t="s">
        <v>43</v>
      </c>
      <c r="D10" s="8">
        <v>61230</v>
      </c>
      <c r="E10" s="24">
        <v>19</v>
      </c>
      <c r="F10" s="8">
        <v>35</v>
      </c>
      <c r="G10" s="25">
        <f t="shared" si="0"/>
        <v>1749.4285714285713</v>
      </c>
    </row>
    <row r="11" spans="2:7" ht="15" customHeight="1" x14ac:dyDescent="0.15">
      <c r="B11" s="37"/>
      <c r="C11" s="26" t="s">
        <v>44</v>
      </c>
      <c r="D11" s="8">
        <v>183585</v>
      </c>
      <c r="E11" s="24">
        <v>5</v>
      </c>
      <c r="F11" s="8">
        <v>96</v>
      </c>
      <c r="G11" s="25">
        <f t="shared" si="0"/>
        <v>1912.34375</v>
      </c>
    </row>
    <row r="12" spans="2:7" ht="15" customHeight="1" x14ac:dyDescent="0.15">
      <c r="B12" s="37"/>
      <c r="C12" s="27" t="s">
        <v>92</v>
      </c>
      <c r="D12" s="8">
        <f>SUM(D6:D11)</f>
        <v>1133072</v>
      </c>
      <c r="E12" s="24"/>
      <c r="F12" s="8">
        <f>SUM(F6:F11)</f>
        <v>670</v>
      </c>
      <c r="G12" s="25">
        <f t="shared" si="0"/>
        <v>1691.1522388059702</v>
      </c>
    </row>
    <row r="13" spans="2:7" ht="15" customHeight="1" x14ac:dyDescent="0.15">
      <c r="B13" s="36" t="s">
        <v>83</v>
      </c>
      <c r="C13" s="26" t="s">
        <v>45</v>
      </c>
      <c r="D13" s="8">
        <v>111570</v>
      </c>
      <c r="E13" s="24">
        <v>11</v>
      </c>
      <c r="F13" s="8">
        <v>64</v>
      </c>
      <c r="G13" s="25">
        <f t="shared" si="0"/>
        <v>1743.28125</v>
      </c>
    </row>
    <row r="14" spans="2:7" ht="15" customHeight="1" x14ac:dyDescent="0.15">
      <c r="B14" s="37"/>
      <c r="C14" s="26" t="s">
        <v>46</v>
      </c>
      <c r="D14" s="8">
        <v>840</v>
      </c>
      <c r="E14" s="24">
        <v>38</v>
      </c>
      <c r="F14" s="8">
        <v>7</v>
      </c>
      <c r="G14" s="25">
        <f t="shared" si="0"/>
        <v>120</v>
      </c>
    </row>
    <row r="15" spans="2:7" ht="15" customHeight="1" x14ac:dyDescent="0.15">
      <c r="B15" s="37"/>
      <c r="C15" s="26" t="s">
        <v>47</v>
      </c>
      <c r="D15" s="8">
        <v>340</v>
      </c>
      <c r="E15" s="24">
        <v>39</v>
      </c>
      <c r="F15" s="8">
        <v>2</v>
      </c>
      <c r="G15" s="25">
        <f t="shared" si="0"/>
        <v>170</v>
      </c>
    </row>
    <row r="16" spans="2:7" ht="15" customHeight="1" x14ac:dyDescent="0.15">
      <c r="B16" s="37"/>
      <c r="C16" s="26" t="s">
        <v>48</v>
      </c>
      <c r="D16" s="8">
        <v>0</v>
      </c>
      <c r="E16" s="24">
        <v>41</v>
      </c>
      <c r="F16" s="8">
        <v>0</v>
      </c>
      <c r="G16" s="25">
        <v>0</v>
      </c>
    </row>
    <row r="17" spans="2:7" ht="15" customHeight="1" x14ac:dyDescent="0.15">
      <c r="B17" s="37"/>
      <c r="C17" s="26" t="s">
        <v>49</v>
      </c>
      <c r="D17" s="8">
        <v>69950</v>
      </c>
      <c r="E17" s="24">
        <v>16</v>
      </c>
      <c r="F17" s="8">
        <v>49</v>
      </c>
      <c r="G17" s="25">
        <f t="shared" si="0"/>
        <v>1427.5510204081634</v>
      </c>
    </row>
    <row r="18" spans="2:7" ht="15" customHeight="1" x14ac:dyDescent="0.15">
      <c r="B18" s="37"/>
      <c r="C18" s="26" t="s">
        <v>50</v>
      </c>
      <c r="D18" s="8">
        <v>4800</v>
      </c>
      <c r="E18" s="24">
        <v>33</v>
      </c>
      <c r="F18" s="8">
        <v>6</v>
      </c>
      <c r="G18" s="25">
        <f t="shared" si="0"/>
        <v>800</v>
      </c>
    </row>
    <row r="19" spans="2:7" ht="15" customHeight="1" x14ac:dyDescent="0.15">
      <c r="B19" s="37"/>
      <c r="C19" s="26" t="s">
        <v>51</v>
      </c>
      <c r="D19" s="8">
        <v>4770</v>
      </c>
      <c r="E19" s="24">
        <v>34</v>
      </c>
      <c r="F19" s="8">
        <v>4</v>
      </c>
      <c r="G19" s="25">
        <f t="shared" si="0"/>
        <v>1192.5</v>
      </c>
    </row>
    <row r="20" spans="2:7" ht="15" customHeight="1" x14ac:dyDescent="0.15">
      <c r="B20" s="37"/>
      <c r="C20" s="27" t="s">
        <v>92</v>
      </c>
      <c r="D20" s="8">
        <f>SUM(D13:D19)</f>
        <v>192270</v>
      </c>
      <c r="E20" s="24"/>
      <c r="F20" s="8">
        <f>SUM(F13:F19)</f>
        <v>132</v>
      </c>
      <c r="G20" s="25">
        <f t="shared" si="0"/>
        <v>1456.590909090909</v>
      </c>
    </row>
    <row r="21" spans="2:7" ht="15" customHeight="1" x14ac:dyDescent="0.15">
      <c r="B21" s="36" t="s">
        <v>85</v>
      </c>
      <c r="C21" s="26" t="s">
        <v>52</v>
      </c>
      <c r="D21" s="8">
        <v>26715</v>
      </c>
      <c r="E21" s="24">
        <v>26</v>
      </c>
      <c r="F21" s="8">
        <v>20</v>
      </c>
      <c r="G21" s="25">
        <f t="shared" si="0"/>
        <v>1335.75</v>
      </c>
    </row>
    <row r="22" spans="2:7" ht="15" customHeight="1" x14ac:dyDescent="0.15">
      <c r="B22" s="37"/>
      <c r="C22" s="26" t="s">
        <v>53</v>
      </c>
      <c r="D22" s="8">
        <v>3300</v>
      </c>
      <c r="E22" s="24">
        <v>35</v>
      </c>
      <c r="F22" s="8">
        <v>4</v>
      </c>
      <c r="G22" s="25">
        <f t="shared" si="0"/>
        <v>825</v>
      </c>
    </row>
    <row r="23" spans="2:7" ht="15" customHeight="1" x14ac:dyDescent="0.15">
      <c r="B23" s="37"/>
      <c r="C23" s="26" t="s">
        <v>54</v>
      </c>
      <c r="D23" s="8">
        <v>124500</v>
      </c>
      <c r="E23" s="24">
        <v>9</v>
      </c>
      <c r="F23" s="8">
        <v>71</v>
      </c>
      <c r="G23" s="25">
        <f t="shared" si="0"/>
        <v>1753.5211267605634</v>
      </c>
    </row>
    <row r="24" spans="2:7" ht="15" customHeight="1" x14ac:dyDescent="0.15">
      <c r="B24" s="37"/>
      <c r="C24" s="26" t="s">
        <v>55</v>
      </c>
      <c r="D24" s="8">
        <v>28000</v>
      </c>
      <c r="E24" s="24">
        <v>25</v>
      </c>
      <c r="F24" s="8">
        <v>14</v>
      </c>
      <c r="G24" s="25">
        <f t="shared" si="0"/>
        <v>2000</v>
      </c>
    </row>
    <row r="25" spans="2:7" ht="15" customHeight="1" x14ac:dyDescent="0.15">
      <c r="B25" s="37"/>
      <c r="C25" s="27" t="s">
        <v>92</v>
      </c>
      <c r="D25" s="8">
        <f>SUM(D21:D24)</f>
        <v>182515</v>
      </c>
      <c r="E25" s="24"/>
      <c r="F25" s="8">
        <f>SUM(F21:F24)</f>
        <v>109</v>
      </c>
      <c r="G25" s="25">
        <f t="shared" si="0"/>
        <v>1674.4495412844037</v>
      </c>
    </row>
    <row r="26" spans="2:7" ht="15" customHeight="1" x14ac:dyDescent="0.15">
      <c r="B26" s="36" t="s">
        <v>84</v>
      </c>
      <c r="C26" s="26" t="s">
        <v>56</v>
      </c>
      <c r="D26" s="8">
        <v>0</v>
      </c>
      <c r="E26" s="24">
        <v>41</v>
      </c>
      <c r="F26" s="8">
        <v>0</v>
      </c>
      <c r="G26" s="25">
        <v>0</v>
      </c>
    </row>
    <row r="27" spans="2:7" ht="15" customHeight="1" x14ac:dyDescent="0.15">
      <c r="B27" s="37"/>
      <c r="C27" s="26" t="s">
        <v>57</v>
      </c>
      <c r="D27" s="8">
        <v>0</v>
      </c>
      <c r="E27" s="24">
        <v>41</v>
      </c>
      <c r="F27" s="8">
        <v>0</v>
      </c>
      <c r="G27" s="25">
        <v>0</v>
      </c>
    </row>
    <row r="28" spans="2:7" ht="15" customHeight="1" x14ac:dyDescent="0.15">
      <c r="B28" s="37"/>
      <c r="C28" s="23" t="s">
        <v>93</v>
      </c>
      <c r="D28" s="8">
        <v>9200</v>
      </c>
      <c r="E28" s="24">
        <v>30</v>
      </c>
      <c r="F28" s="8">
        <v>13</v>
      </c>
      <c r="G28" s="25">
        <f t="shared" si="0"/>
        <v>707.69230769230774</v>
      </c>
    </row>
    <row r="29" spans="2:7" ht="15" customHeight="1" x14ac:dyDescent="0.15">
      <c r="B29" s="37"/>
      <c r="C29" s="27" t="s">
        <v>92</v>
      </c>
      <c r="D29" s="8">
        <f>SUM(D26:D28)</f>
        <v>9200</v>
      </c>
      <c r="E29" s="24"/>
      <c r="F29" s="8">
        <f>SUM(F26:F28)</f>
        <v>13</v>
      </c>
      <c r="G29" s="25">
        <f t="shared" si="0"/>
        <v>707.69230769230774</v>
      </c>
    </row>
    <row r="30" spans="2:7" ht="15" customHeight="1" x14ac:dyDescent="0.15">
      <c r="B30" s="36" t="s">
        <v>86</v>
      </c>
      <c r="C30" s="26" t="s">
        <v>58</v>
      </c>
      <c r="D30" s="8">
        <v>158330</v>
      </c>
      <c r="E30" s="24">
        <v>8</v>
      </c>
      <c r="F30" s="8">
        <v>92</v>
      </c>
      <c r="G30" s="25">
        <f t="shared" si="0"/>
        <v>1720.9782608695652</v>
      </c>
    </row>
    <row r="31" spans="2:7" ht="15" customHeight="1" x14ac:dyDescent="0.15">
      <c r="B31" s="37"/>
      <c r="C31" s="26" t="s">
        <v>59</v>
      </c>
      <c r="D31" s="8">
        <v>64710</v>
      </c>
      <c r="E31" s="24">
        <v>18</v>
      </c>
      <c r="F31" s="8">
        <v>41</v>
      </c>
      <c r="G31" s="25">
        <f t="shared" si="0"/>
        <v>1578.2926829268292</v>
      </c>
    </row>
    <row r="32" spans="2:7" ht="15" customHeight="1" x14ac:dyDescent="0.15">
      <c r="B32" s="37"/>
      <c r="C32" s="26" t="s">
        <v>60</v>
      </c>
      <c r="D32" s="8">
        <v>180300</v>
      </c>
      <c r="E32" s="24">
        <v>6</v>
      </c>
      <c r="F32" s="8">
        <v>106</v>
      </c>
      <c r="G32" s="25">
        <f t="shared" si="0"/>
        <v>1700.9433962264152</v>
      </c>
    </row>
    <row r="33" spans="2:7" ht="15" customHeight="1" x14ac:dyDescent="0.15">
      <c r="B33" s="37"/>
      <c r="C33" s="27" t="s">
        <v>92</v>
      </c>
      <c r="D33" s="8">
        <f>SUM(D30:D32)</f>
        <v>403340</v>
      </c>
      <c r="E33" s="24"/>
      <c r="F33" s="8">
        <f>SUM(F30:F32)</f>
        <v>239</v>
      </c>
      <c r="G33" s="25">
        <f t="shared" si="0"/>
        <v>1687.6150627615064</v>
      </c>
    </row>
    <row r="34" spans="2:7" ht="15" customHeight="1" x14ac:dyDescent="0.15">
      <c r="B34" s="36" t="s">
        <v>87</v>
      </c>
      <c r="C34" s="26" t="s">
        <v>61</v>
      </c>
      <c r="D34" s="8">
        <v>1500</v>
      </c>
      <c r="E34" s="24">
        <v>37</v>
      </c>
      <c r="F34" s="8">
        <v>1</v>
      </c>
      <c r="G34" s="25">
        <f t="shared" si="0"/>
        <v>1500</v>
      </c>
    </row>
    <row r="35" spans="2:7" ht="15" customHeight="1" x14ac:dyDescent="0.15">
      <c r="B35" s="37"/>
      <c r="C35" s="26" t="s">
        <v>62</v>
      </c>
      <c r="D35" s="8">
        <v>2250</v>
      </c>
      <c r="E35" s="24">
        <v>36</v>
      </c>
      <c r="F35" s="8">
        <v>3</v>
      </c>
      <c r="G35" s="25">
        <f t="shared" si="0"/>
        <v>750</v>
      </c>
    </row>
    <row r="36" spans="2:7" ht="15" customHeight="1" x14ac:dyDescent="0.15">
      <c r="B36" s="37"/>
      <c r="C36" s="26" t="s">
        <v>63</v>
      </c>
      <c r="D36" s="8">
        <v>0</v>
      </c>
      <c r="E36" s="24">
        <v>41</v>
      </c>
      <c r="F36" s="8">
        <v>0</v>
      </c>
      <c r="G36" s="25">
        <v>0</v>
      </c>
    </row>
    <row r="37" spans="2:7" ht="15" customHeight="1" x14ac:dyDescent="0.15">
      <c r="B37" s="37"/>
      <c r="C37" s="26" t="s">
        <v>64</v>
      </c>
      <c r="D37" s="8">
        <v>55310</v>
      </c>
      <c r="E37" s="24">
        <v>21</v>
      </c>
      <c r="F37" s="8">
        <v>29</v>
      </c>
      <c r="G37" s="25">
        <f t="shared" si="0"/>
        <v>1907.2413793103449</v>
      </c>
    </row>
    <row r="38" spans="2:7" ht="15" customHeight="1" x14ac:dyDescent="0.15">
      <c r="B38" s="37"/>
      <c r="C38" s="26" t="s">
        <v>65</v>
      </c>
      <c r="D38" s="8">
        <v>60</v>
      </c>
      <c r="E38" s="24">
        <v>40</v>
      </c>
      <c r="F38" s="8">
        <v>3</v>
      </c>
      <c r="G38" s="25">
        <f t="shared" si="0"/>
        <v>20</v>
      </c>
    </row>
    <row r="39" spans="2:7" ht="15" customHeight="1" x14ac:dyDescent="0.15">
      <c r="B39" s="37"/>
      <c r="C39" s="26" t="s">
        <v>66</v>
      </c>
      <c r="D39" s="8">
        <v>94930</v>
      </c>
      <c r="E39" s="24">
        <v>14</v>
      </c>
      <c r="F39" s="8">
        <v>65</v>
      </c>
      <c r="G39" s="25">
        <f t="shared" si="0"/>
        <v>1460.4615384615386</v>
      </c>
    </row>
    <row r="40" spans="2:7" ht="15" customHeight="1" x14ac:dyDescent="0.15">
      <c r="B40" s="37"/>
      <c r="C40" s="27" t="s">
        <v>92</v>
      </c>
      <c r="D40" s="8">
        <f>SUM(D34:D39)</f>
        <v>154050</v>
      </c>
      <c r="E40" s="24"/>
      <c r="F40" s="8">
        <f>SUM(F34:F39)</f>
        <v>101</v>
      </c>
      <c r="G40" s="25">
        <f t="shared" si="0"/>
        <v>1525.2475247524753</v>
      </c>
    </row>
    <row r="41" spans="2:7" ht="15" customHeight="1" x14ac:dyDescent="0.15">
      <c r="B41" s="36" t="s">
        <v>88</v>
      </c>
      <c r="C41" s="26" t="s">
        <v>67</v>
      </c>
      <c r="D41" s="8">
        <v>59100</v>
      </c>
      <c r="E41" s="24">
        <v>20</v>
      </c>
      <c r="F41" s="8">
        <v>41</v>
      </c>
      <c r="G41" s="25">
        <f t="shared" si="0"/>
        <v>1441.4634146341464</v>
      </c>
    </row>
    <row r="42" spans="2:7" ht="15" customHeight="1" x14ac:dyDescent="0.15">
      <c r="B42" s="37"/>
      <c r="C42" s="26" t="s">
        <v>68</v>
      </c>
      <c r="D42" s="8">
        <v>178140</v>
      </c>
      <c r="E42" s="24">
        <v>7</v>
      </c>
      <c r="F42" s="8">
        <v>85</v>
      </c>
      <c r="G42" s="25">
        <f t="shared" si="0"/>
        <v>2095.7647058823532</v>
      </c>
    </row>
    <row r="43" spans="2:7" ht="15" customHeight="1" x14ac:dyDescent="0.15">
      <c r="B43" s="37"/>
      <c r="C43" s="26" t="s">
        <v>69</v>
      </c>
      <c r="D43" s="8">
        <v>0</v>
      </c>
      <c r="E43" s="24">
        <v>41</v>
      </c>
      <c r="F43" s="8">
        <v>0</v>
      </c>
      <c r="G43" s="25">
        <v>0</v>
      </c>
    </row>
    <row r="44" spans="2:7" ht="15" customHeight="1" x14ac:dyDescent="0.15">
      <c r="B44" s="37"/>
      <c r="C44" s="26" t="s">
        <v>70</v>
      </c>
      <c r="D44" s="8">
        <v>0</v>
      </c>
      <c r="E44" s="24">
        <v>41</v>
      </c>
      <c r="F44" s="8">
        <v>0</v>
      </c>
      <c r="G44" s="25">
        <v>0</v>
      </c>
    </row>
    <row r="45" spans="2:7" ht="15" customHeight="1" x14ac:dyDescent="0.15">
      <c r="B45" s="37"/>
      <c r="C45" s="23" t="s">
        <v>94</v>
      </c>
      <c r="D45" s="8">
        <v>113450</v>
      </c>
      <c r="E45" s="24">
        <v>10</v>
      </c>
      <c r="F45" s="8">
        <v>55</v>
      </c>
      <c r="G45" s="25">
        <f t="shared" si="0"/>
        <v>2062.7272727272725</v>
      </c>
    </row>
    <row r="46" spans="2:7" ht="15" customHeight="1" x14ac:dyDescent="0.15">
      <c r="B46" s="37"/>
      <c r="C46" s="27" t="s">
        <v>92</v>
      </c>
      <c r="D46" s="8">
        <f>SUM(D41:D45)</f>
        <v>350690</v>
      </c>
      <c r="E46" s="24"/>
      <c r="F46" s="8">
        <f>SUM(F41:F45)</f>
        <v>181</v>
      </c>
      <c r="G46" s="25">
        <f t="shared" si="0"/>
        <v>1937.5138121546961</v>
      </c>
    </row>
    <row r="47" spans="2:7" ht="15" customHeight="1" x14ac:dyDescent="0.15">
      <c r="B47" s="36" t="s">
        <v>89</v>
      </c>
      <c r="C47" s="26" t="s">
        <v>71</v>
      </c>
      <c r="D47" s="8">
        <v>19500</v>
      </c>
      <c r="E47" s="24">
        <v>28</v>
      </c>
      <c r="F47" s="8">
        <v>15</v>
      </c>
      <c r="G47" s="25">
        <f t="shared" si="0"/>
        <v>1300</v>
      </c>
    </row>
    <row r="48" spans="2:7" ht="15" customHeight="1" x14ac:dyDescent="0.15">
      <c r="B48" s="37"/>
      <c r="C48" s="26" t="s">
        <v>72</v>
      </c>
      <c r="D48" s="8">
        <v>0</v>
      </c>
      <c r="E48" s="24">
        <v>41</v>
      </c>
      <c r="F48" s="8">
        <v>0</v>
      </c>
      <c r="G48" s="25">
        <v>0</v>
      </c>
    </row>
    <row r="49" spans="2:7" ht="15" customHeight="1" x14ac:dyDescent="0.15">
      <c r="B49" s="37"/>
      <c r="C49" s="26" t="s">
        <v>73</v>
      </c>
      <c r="D49" s="8">
        <v>96200</v>
      </c>
      <c r="E49" s="24">
        <v>13</v>
      </c>
      <c r="F49" s="8">
        <v>70</v>
      </c>
      <c r="G49" s="25">
        <f t="shared" si="0"/>
        <v>1374.2857142857142</v>
      </c>
    </row>
    <row r="50" spans="2:7" ht="15" customHeight="1" x14ac:dyDescent="0.15">
      <c r="B50" s="37"/>
      <c r="C50" s="26" t="s">
        <v>74</v>
      </c>
      <c r="D50" s="8">
        <v>68900</v>
      </c>
      <c r="E50" s="24">
        <v>17</v>
      </c>
      <c r="F50" s="8">
        <v>49</v>
      </c>
      <c r="G50" s="25">
        <f t="shared" si="0"/>
        <v>1406.1224489795918</v>
      </c>
    </row>
    <row r="51" spans="2:7" ht="15" customHeight="1" x14ac:dyDescent="0.15">
      <c r="B51" s="37"/>
      <c r="C51" s="27" t="s">
        <v>92</v>
      </c>
      <c r="D51" s="8">
        <f>SUM(D47:D50)</f>
        <v>184600</v>
      </c>
      <c r="E51" s="24"/>
      <c r="F51" s="8">
        <f>SUM(F47:F50)</f>
        <v>134</v>
      </c>
      <c r="G51" s="25">
        <f t="shared" si="0"/>
        <v>1377.6119402985075</v>
      </c>
    </row>
    <row r="52" spans="2:7" ht="15" customHeight="1" x14ac:dyDescent="0.15">
      <c r="B52" s="36" t="s">
        <v>90</v>
      </c>
      <c r="C52" s="26" t="s">
        <v>75</v>
      </c>
      <c r="D52" s="8">
        <v>32705</v>
      </c>
      <c r="E52" s="24">
        <v>23</v>
      </c>
      <c r="F52" s="8">
        <v>30</v>
      </c>
      <c r="G52" s="25">
        <f t="shared" si="0"/>
        <v>1090.1666666666667</v>
      </c>
    </row>
    <row r="53" spans="2:7" ht="15" customHeight="1" x14ac:dyDescent="0.15">
      <c r="B53" s="37"/>
      <c r="C53" s="26" t="s">
        <v>76</v>
      </c>
      <c r="D53" s="8">
        <v>46675</v>
      </c>
      <c r="E53" s="24">
        <v>22</v>
      </c>
      <c r="F53" s="8">
        <v>32</v>
      </c>
      <c r="G53" s="25">
        <f t="shared" si="0"/>
        <v>1458.59375</v>
      </c>
    </row>
    <row r="54" spans="2:7" ht="15" customHeight="1" x14ac:dyDescent="0.15">
      <c r="B54" s="37"/>
      <c r="C54" s="26" t="s">
        <v>77</v>
      </c>
      <c r="D54" s="8">
        <v>109860</v>
      </c>
      <c r="E54" s="24">
        <v>12</v>
      </c>
      <c r="F54" s="8">
        <v>78</v>
      </c>
      <c r="G54" s="25">
        <f t="shared" si="0"/>
        <v>1408.4615384615386</v>
      </c>
    </row>
    <row r="55" spans="2:7" ht="15" customHeight="1" x14ac:dyDescent="0.15">
      <c r="B55" s="37"/>
      <c r="C55" s="26" t="s">
        <v>78</v>
      </c>
      <c r="D55" s="8">
        <v>28950</v>
      </c>
      <c r="E55" s="24">
        <v>24</v>
      </c>
      <c r="F55" s="8">
        <v>22</v>
      </c>
      <c r="G55" s="25">
        <f t="shared" si="0"/>
        <v>1315.909090909091</v>
      </c>
    </row>
    <row r="56" spans="2:7" ht="15" customHeight="1" x14ac:dyDescent="0.15">
      <c r="B56" s="37"/>
      <c r="C56" s="26" t="s">
        <v>79</v>
      </c>
      <c r="D56" s="8">
        <v>11490</v>
      </c>
      <c r="E56" s="24">
        <v>30</v>
      </c>
      <c r="F56" s="8">
        <v>13</v>
      </c>
      <c r="G56" s="25">
        <f t="shared" si="0"/>
        <v>883.84615384615381</v>
      </c>
    </row>
    <row r="57" spans="2:7" ht="15" customHeight="1" x14ac:dyDescent="0.15">
      <c r="B57" s="37"/>
      <c r="C57" s="26" t="s">
        <v>80</v>
      </c>
      <c r="D57" s="8">
        <v>16000</v>
      </c>
      <c r="E57" s="24">
        <v>29</v>
      </c>
      <c r="F57" s="8">
        <v>8</v>
      </c>
      <c r="G57" s="25">
        <f t="shared" si="0"/>
        <v>2000</v>
      </c>
    </row>
    <row r="58" spans="2:7" ht="15" customHeight="1" x14ac:dyDescent="0.15">
      <c r="B58" s="37"/>
      <c r="C58" s="26" t="s">
        <v>81</v>
      </c>
      <c r="D58" s="8">
        <v>263005</v>
      </c>
      <c r="E58" s="24">
        <v>4</v>
      </c>
      <c r="F58" s="8">
        <v>157</v>
      </c>
      <c r="G58" s="25">
        <f t="shared" si="0"/>
        <v>1675.1910828025477</v>
      </c>
    </row>
    <row r="59" spans="2:7" ht="15" customHeight="1" x14ac:dyDescent="0.15">
      <c r="B59" s="37"/>
      <c r="C59" s="26" t="s">
        <v>82</v>
      </c>
      <c r="D59" s="8">
        <v>25620</v>
      </c>
      <c r="E59" s="24">
        <v>27</v>
      </c>
      <c r="F59" s="8">
        <v>30</v>
      </c>
      <c r="G59" s="25">
        <f t="shared" si="0"/>
        <v>854</v>
      </c>
    </row>
    <row r="60" spans="2:7" ht="15" customHeight="1" x14ac:dyDescent="0.15">
      <c r="B60" s="37"/>
      <c r="C60" s="27" t="s">
        <v>92</v>
      </c>
      <c r="D60" s="10">
        <f>SUM(D52:D59)</f>
        <v>534305</v>
      </c>
      <c r="E60" s="24"/>
      <c r="F60" s="10">
        <f>SUM(F52:F59)</f>
        <v>370</v>
      </c>
      <c r="G60" s="25">
        <f t="shared" si="0"/>
        <v>1444.0675675675675</v>
      </c>
    </row>
    <row r="61" spans="2:7" ht="15" customHeight="1" x14ac:dyDescent="0.15">
      <c r="B61" s="38" t="s">
        <v>95</v>
      </c>
      <c r="C61" s="39"/>
      <c r="D61" s="10">
        <f>D5+D12+D20+D25+D29+D33+D40+D46+D51+D60</f>
        <v>3502787</v>
      </c>
      <c r="E61" s="10"/>
      <c r="F61" s="10">
        <f t="shared" ref="F61" si="1">F5+F12+F20+F25+F29+F33+F40+F46+F51+F60</f>
        <v>2253</v>
      </c>
      <c r="G61" s="25">
        <f t="shared" si="0"/>
        <v>1554.7212605415002</v>
      </c>
    </row>
    <row r="62" spans="2:7" ht="26.25" customHeight="1" x14ac:dyDescent="0.15">
      <c r="B62" s="34" t="s">
        <v>101</v>
      </c>
      <c r="C62" s="35"/>
      <c r="D62" s="35"/>
      <c r="E62" s="35"/>
      <c r="F62" s="35"/>
      <c r="G62" s="35"/>
    </row>
  </sheetData>
  <mergeCells count="16">
    <mergeCell ref="D3:E3"/>
    <mergeCell ref="F3:F4"/>
    <mergeCell ref="G3:G4"/>
    <mergeCell ref="B3:C4"/>
    <mergeCell ref="B62:G62"/>
    <mergeCell ref="B6:B12"/>
    <mergeCell ref="B13:B20"/>
    <mergeCell ref="B21:B25"/>
    <mergeCell ref="B52:B60"/>
    <mergeCell ref="B5:C5"/>
    <mergeCell ref="B26:B29"/>
    <mergeCell ref="B61:C61"/>
    <mergeCell ref="B30:B33"/>
    <mergeCell ref="B34:B40"/>
    <mergeCell ref="B41:B46"/>
    <mergeCell ref="B47:B51"/>
  </mergeCells>
  <phoneticPr fontId="2"/>
  <pageMargins left="0.69930555555555596" right="0.69930555555555596" top="0.75" bottom="0.75" header="0.3" footer="0.3"/>
  <pageSetup paperSize="9" orientation="portrait" r:id="rId1"/>
  <ignoredErrors>
    <ignoredError sqref="F12 D12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kasasan ＋</cp:lastModifiedBy>
  <dcterms:created xsi:type="dcterms:W3CDTF">2006-09-16T00:00:00Z</dcterms:created>
  <dcterms:modified xsi:type="dcterms:W3CDTF">2021-06-24T05:09:20Z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1041-10.8.0.6186</vt:lpwstr>
  </property>
</Properties>
</file>